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activeTab="0"/>
  </bookViews>
  <sheets>
    <sheet name="Záradék" sheetId="1" r:id="rId1"/>
    <sheet name="Összesítő" sheetId="2" r:id="rId2"/>
    <sheet name="Vakolás és rabicolás" sheetId="3" r:id="rId3"/>
    <sheet name="Hideg- és melegburkolatok készí" sheetId="4" r:id="rId4"/>
    <sheet name="Felületképzés" sheetId="5" r:id="rId5"/>
    <sheet name="Épületgépészeti szerelvények és" sheetId="6" r:id="rId6"/>
  </sheets>
  <definedNames>
    <definedName name="_xlnm.Print_Area" localSheetId="5">'Épületgépészeti szerelvények és'!$A$1:$I$10</definedName>
    <definedName name="_xlnm.Print_Area" localSheetId="4">'Felületképzés'!$A$1:$I$16</definedName>
    <definedName name="_xlnm.Print_Area" localSheetId="3">'Hideg- és melegburkolatok készí'!$A$1:$I$6</definedName>
    <definedName name="_xlnm.Print_Area" localSheetId="2">'Vakolás és rabicolás'!$A$1:$I$6</definedName>
    <definedName name="_xlnm.Print_Area" localSheetId="0">'Záradék'!$A$1:$D$35</definedName>
  </definedNames>
  <calcPr fullCalcOnLoad="1"/>
</workbook>
</file>

<file path=xl/sharedStrings.xml><?xml version="1.0" encoding="utf-8"?>
<sst xmlns="http://schemas.openxmlformats.org/spreadsheetml/2006/main" count="168" uniqueCount="106">
  <si>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</si>
  <si>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</si>
  <si>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</si>
  <si>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</si>
  <si>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</si>
  <si>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</si>
  <si>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</si>
  <si>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</si>
  <si>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</si>
  <si>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</si>
  <si>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</si>
  <si>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</si>
  <si>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36-000-1.1.1</t>
  </si>
  <si>
    <t>m2</t>
  </si>
  <si>
    <t>Vakolat leverése oldalfalról vagy mennyezetről 1,5 cm vastagságig falazó, cementes mészhabarcs</t>
  </si>
  <si>
    <t>36-002-1</t>
  </si>
  <si>
    <t>Felület portalanítása, előnedvesítése porlasztott vízsugárral, vakolás előtt</t>
  </si>
  <si>
    <t>36-002-11.1-0412852</t>
  </si>
  <si>
    <t>Tapadóhíd képzése gyári zsákos gúzanyaggal, kézi erővel LB-Knauf KONTAKT VS gúzoló, Csz: K00301101</t>
  </si>
  <si>
    <t>36-003-1.1.1.1.1-0414710</t>
  </si>
  <si>
    <t>Oldalfal és mennyezetvakolat készítése, kézi felhordással, zsákos kiszerelésű szárazhabarcsból, sima, normál mész-cement vakolat, 1 cm vastagságban LB-Knauf PRÉMIUM kézi alapvakolat, Cikkszám: K00215011</t>
  </si>
  <si>
    <t>Munkanem összesen:</t>
  </si>
  <si>
    <t>Vakolás és rabicolás</t>
  </si>
  <si>
    <t>42-000-2.2</t>
  </si>
  <si>
    <t>Lapburkolatok bontása, fal-, pillér- és oszlopburkolat, bármely méretű mozaik, kőagyag és csempe</t>
  </si>
  <si>
    <t>42-011-1.1.1.1-0216002</t>
  </si>
  <si>
    <t>Fal-, pillér és oszlopburkolat hordozószerkezetének felületelőkészítése beltérben, tégla, beton és vakolt alapfelületen, felületelőkészítő alapozó és tapadóhíd felhordása egy rétegben MUREXIN LF 1 mélyalapozó</t>
  </si>
  <si>
    <t>42-012-1.1.1.1.1.2-0313106</t>
  </si>
  <si>
    <t>Fal-, pillér-, oszlopburkolat készítése beltérben, tégla, beton, vakolt alapfelületen, mázas kerámiával, kötésben vagy hálósan, 3-5 mm vtg. ragasztóba rakva, 1-10 mm fugaszélességgel, 10x10 - 20x20 cm közötti lapmérettel MAPEI Kerabond T Plus flexibilis</t>
  </si>
  <si>
    <t>ragasztóhabarcs kisméretű gres burkolólapok ragasztására, Csz: 003325 MAPEI Keracolor FF Flex cementkötésű fugázóhabarcs, fehér</t>
  </si>
  <si>
    <t>Hideg- és melegburkolatok készítése, aljzat előkészítés</t>
  </si>
  <si>
    <t>47-000-1.21.7.1.1-0419501</t>
  </si>
  <si>
    <t>Belső festéseknél felület előkészítése, részmunkák; glettelés 2 rétegben csiszolva, gipszes glettel, vakolt felületen, tagolatlan felületen POLI-FARBE Glettgipsz 0-6, gipszes, beltéri glettanyag, fehér</t>
  </si>
  <si>
    <t>47-000-1.21.7.1.2-0419501</t>
  </si>
  <si>
    <t>Belső festéseknél felület előkészítése, részmunkák; glettelés,egy rétegben csiszolva, gipszes glettel, vakolt felületen, tagolatlan felületen POLI-FARBE Glettgipsz 0-6, gipszes, beltéri glettanyag, fehér</t>
  </si>
  <si>
    <t>47-000-1.31.1.1-0150081</t>
  </si>
  <si>
    <t>Belső festéseknél felület előkészítése, részmunkák; simítótapaszolás falfelületen, egyszeri és minden további, bármilyen padozatú helyiségben, tagolatlan felületen Késtapasz</t>
  </si>
  <si>
    <t>47-000-2.4.1-0320531</t>
  </si>
  <si>
    <t>Tapétázás előkészítő és részmunkái; tapéta bontása aljzattal, három rétegig, üres helyiségben Metylan tapétaleoldó, Cikkszám: 610496</t>
  </si>
  <si>
    <t>47-010-1.1.1-0415916</t>
  </si>
  <si>
    <t>Normál nem egyenletes nedvszívóképességű ásványi falfelületek alapozása, felületmegerősítése, vizes-diszperziós akril bázisú alapozóval, tagolatlan felületen Baumit Tiefengrund Mélyalapozó, Cikkszám: 953208</t>
  </si>
  <si>
    <t>47-010-1.1.1-0419506</t>
  </si>
  <si>
    <t>Normál nem egyenletes nedvszívóképességű ásványi falfelületek alapozása, felületmegerősítése, vizes-diszperziós akril bázisú alapozóval, tagolatlan felületen POLI-FARBE Inntaler diszperziós mélyalapozó</t>
  </si>
  <si>
    <t>47-011-5.1.2.1</t>
  </si>
  <si>
    <t>Olajfestések, ólommentes olaj kötőanyagú, fehér vagy színes falfestékkel, ásványi alapfelületen,  két rétegben, tagolatlan sima felületen</t>
  </si>
  <si>
    <t>47-011-15.1.1.1-0160011</t>
  </si>
  <si>
    <t>Diszperziós festés műanyag bázisú vizes-diszperziós  fehér vagy gyárilag színezett festékkel, új vagy régi lekapart, előkészített alapfelületen, vakolaton, két rétegben, tagolatlan sima felületen POLI-FARBE Inntaler diszperziós beltéri, fehér falfesték</t>
  </si>
  <si>
    <t>47-021-21.4.1-0130701</t>
  </si>
  <si>
    <t>m</t>
  </si>
  <si>
    <t>Acélfelületek közbenső festése cső és regisztercső felületén (NÁ 80-ig), függesztőn és tartóvason, sormosdó állványzaton műgyanta kötőanyagú, oldószeres festékkel Trinát alapozófesték, fehér 100, EAN: 5995061117031</t>
  </si>
  <si>
    <t>47-021-31.4.1-0130361</t>
  </si>
  <si>
    <t>Acélfelületek átvonó festése cső és regisztercső felületén (NÁ 80-ig), függesztőn és tartóvason, sormosdó állványzaton műgyanta kötőanyagú, oldószeres festékkel Trinát magasfényű zománcfesték, fehér 100, EAN: 5995061119042</t>
  </si>
  <si>
    <t>47-031-1.1.1.1-0130701</t>
  </si>
  <si>
    <t>Belső fafelületek alapmázolása, műgyantabázisú (alkid) oldószertartalmú alapozóval, tagolatlan felületen Trinát alapozófesték, fehér 100, EAN: 5995061117031</t>
  </si>
  <si>
    <t>47-031-1.1.1.1-0130721</t>
  </si>
  <si>
    <t>Belső fafelületek alapmázolása, műgyantabázisú (alkid) oldószertartalmú alapozóval, tagolatlan felületen Trinát alapozófesték, sárga 400, EAN: 5995061117710</t>
  </si>
  <si>
    <t>47-031-1.5.1.1-0130411</t>
  </si>
  <si>
    <t>47-031-1.5.1.1-0130425</t>
  </si>
  <si>
    <t>Belső fafelületek zománclakkozása, műgyantabázisú (alkid) oldószertartalmú zománccal, tagolatlan felületen Trinát magasfényű zománcfesték, barna 500, EAN: 5995061120949</t>
  </si>
  <si>
    <t>Felületképzés</t>
  </si>
  <si>
    <t>82-000-3.1</t>
  </si>
  <si>
    <t>db</t>
  </si>
  <si>
    <t>Vízellátás berendezési tárgyak leszerelése, szelepek, bekötőcsövek, könyökök, zsírfogók stb.</t>
  </si>
  <si>
    <t>82-000-3.2</t>
  </si>
  <si>
    <t>Vízellátás berendezési tárgyak leszerelése, falikutak, mosdók</t>
  </si>
  <si>
    <t>82-009-5.1-0112781</t>
  </si>
  <si>
    <t>Mosdó vagy mosómedence berendezés elhelyezése és bekötése, kifolyószelep, bűzelzáró és sarokszelep nélkül, falra szerelhető porcelán kivitelben (komplett) BÁZIS porcelán mosdó 60 cm,fehér</t>
  </si>
  <si>
    <t>82-009-17.1-0110161</t>
  </si>
  <si>
    <t>Berendezési tárgyak szerelvényeinek felszerelése, sarokszelep szerelés MOFÉM sárgaréz sarokszelep 1/2"-1/2" sárgaréz, krómozott, 10 bar, Kód: 163-0002-00</t>
  </si>
  <si>
    <t>82-009-19.3.2-0318046</t>
  </si>
  <si>
    <t>Csaptelepek és szerelvényeinek felszerelése, mosdócsaptelepek, álló illetve süllyesztett mosdócsaptelep MOFÉM Junior egykaros mosdócsaptelep, ECO kerámia vezérlőegység forrázás elleni védelemmel, kr. lánctartó szemmel, kód: 150-0021-00</t>
  </si>
  <si>
    <t>82-009-31.2-0110915</t>
  </si>
  <si>
    <t>Vizes berendezési tárgyak bűzelzáróinak felszerelése, mosdóhoz, bidéhez MOFÉM búraszifon leeresztőszeleppel, krómozott, Kód: 165-0027-00</t>
  </si>
  <si>
    <t>82-011-1.1.1.1.1-0240051</t>
  </si>
  <si>
    <t>Készülékek víz- vagy gázoldali bekötése méretre vágható bordáscsővel, peremezhető cső hollandi csatlakozás készítése nélkül, vízoldali bekötés, inox bordáscsővel, DN 10 GEBO Variowater 3/8" inox bordáscső vízre, 2 m-es tekercs, A01-0001-0650</t>
  </si>
  <si>
    <t>82-011-1.1.1.5.1-0240327</t>
  </si>
  <si>
    <t>Készülékek víz- vagy gázoldali bekötése méretre vágható bordáscsővel, peremezhető cső hollandi csatlakozás készítése nélkül, vízoldali bekötés, tömítés elhelyezése, DN 10 GEBO 3/8" tömítés vízre 200℃, A04-0010-0843</t>
  </si>
  <si>
    <t>Épületgépészeti szerelvények és berendezések szerelése</t>
  </si>
  <si>
    <t>Összesen:</t>
  </si>
  <si>
    <t xml:space="preserve">Név :                                  </t>
  </si>
  <si>
    <t xml:space="preserve">                                       </t>
  </si>
  <si>
    <t xml:space="preserve">Békéscsabai Tankerületi Központ        </t>
  </si>
  <si>
    <t xml:space="preserve">Cím :.                                 </t>
  </si>
  <si>
    <t xml:space="preserve">5600 Békéscsaba, Kiss Ernő u. 45.      </t>
  </si>
  <si>
    <t xml:space="preserve">A munka leírása:                       </t>
  </si>
  <si>
    <t xml:space="preserve">Kondorosi Petőfi István Általános Iskola és Alapf. Műv. Isk                   </t>
  </si>
  <si>
    <t xml:space="preserve">5553 Kondoros, Hősök útja 36.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</si>
  <si>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</si>
  <si>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</si>
  <si>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</si>
  <si>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</si>
  <si>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</si>
  <si>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</si>
  <si>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2.1 ÁFA vetítési alap</t>
  </si>
  <si>
    <t>3.  A munka ára</t>
  </si>
  <si>
    <t>Aláírás</t>
  </si>
  <si>
    <t>Festési munkálatok</t>
  </si>
  <si>
    <t>Belső felületek alapmázolása, műgyantabázisú (alkid) oldószertartalmú alapozóval, tagolatlan felületen Trinát alapozófesték, krém</t>
  </si>
  <si>
    <t>CS-CONTROL KFT.</t>
  </si>
  <si>
    <t>4220 Hajdúböszörmény, Arad u. 10.</t>
  </si>
  <si>
    <t>Adószám:  23849325-2-09</t>
  </si>
  <si>
    <t xml:space="preserve">Készült: 2018. október hó              </t>
  </si>
  <si>
    <t xml:space="preserve">Készítette   : Csatári János           </t>
  </si>
  <si>
    <t>2.2 Tartalékkeret</t>
  </si>
  <si>
    <t>2.3 Tartalékkerettel növelt ÁFA vetítési alap</t>
  </si>
  <si>
    <t>2.4 ÁFA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</si>
</sst>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49" fontId="38" fillId="0" borderId="0" xfId="0" applyNumberFormat="1" applyFont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0" fontId="40" fillId="0" borderId="0" xfId="0" applyFont="1" applyBorder="1" applyAlignment="1">
      <alignment vertical="top"/>
    </xf>
    <xf numFmtId="0" fontId="40" fillId="0" borderId="0" xfId="0" applyFont="1" applyBorder="1" applyAlignment="1">
      <alignment horizontal="center"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0" fillId="0" borderId="0" xfId="0" applyAlignment="1">
      <alignment vertical="top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  <xf numFmtId="0" fontId="41" fillId="0" borderId="0" xfId="0" applyFont="1" applyAlignment="1">
      <alignment vertical="top"/>
    </xf>
    <xf numFmtId="10" fontId="40" fillId="0" borderId="0" xfId="0" applyNumberFormat="1" applyFont="1" applyBorder="1" applyAlignment="1">
      <alignment vertical="top"/>
    </xf>
    <xf numFmtId="0" fontId="40" fillId="0" borderId="0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view="pageBreakPreview" zoomScaleSheetLayoutView="100" zoomScalePageLayoutView="0" workbookViewId="0" topLeftCell="A1">
      <selection activeCell="C24" sqref="C24"/>
    </sheetView>
  </sheetViews>
  <sheetFormatPr defaultColWidth="9.140625" defaultRowHeight="15"/>
  <cols>
    <col min="1" max="1" width="39.14062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30" t="s">
        <v>98</v>
      </c>
      <c r="B1" s="24"/>
      <c r="C1" s="24"/>
      <c r="D1" s="24"/>
    </row>
    <row r="2" spans="1:4" s="14" customFormat="1" ht="15.75">
      <c r="A2" s="30" t="s">
        <v>99</v>
      </c>
      <c r="B2" s="24"/>
      <c r="C2" s="24"/>
      <c r="D2" s="24"/>
    </row>
    <row r="3" spans="1:4" s="14" customFormat="1" ht="15.75">
      <c r="A3" s="30" t="s">
        <v>100</v>
      </c>
      <c r="B3" s="24"/>
      <c r="C3" s="24"/>
      <c r="D3" s="24"/>
    </row>
    <row r="4" spans="1:4" ht="15.75">
      <c r="A4" s="23"/>
      <c r="B4" s="24"/>
      <c r="C4" s="24"/>
      <c r="D4" s="24"/>
    </row>
    <row r="5" spans="1:4" ht="15.75">
      <c r="A5" s="23"/>
      <c r="B5" s="24"/>
      <c r="C5" s="24"/>
      <c r="D5" s="24"/>
    </row>
    <row r="6" spans="1:4" ht="15.75">
      <c r="A6" s="23"/>
      <c r="B6" s="24"/>
      <c r="C6" s="24"/>
      <c r="D6" s="24"/>
    </row>
    <row r="7" spans="1:4" ht="15.75">
      <c r="A7" s="23"/>
      <c r="B7" s="24"/>
      <c r="C7" s="24"/>
      <c r="D7" s="24"/>
    </row>
    <row r="9" spans="1:3" ht="15.75">
      <c r="A9" s="10" t="s">
        <v>79</v>
      </c>
      <c r="C9" s="10" t="s">
        <v>80</v>
      </c>
    </row>
    <row r="10" spans="1:3" ht="15.75">
      <c r="A10" s="10" t="s">
        <v>81</v>
      </c>
      <c r="C10" s="10" t="s">
        <v>80</v>
      </c>
    </row>
    <row r="11" spans="1:3" ht="15.75">
      <c r="A11" s="10" t="s">
        <v>80</v>
      </c>
      <c r="C11" s="10" t="s">
        <v>80</v>
      </c>
    </row>
    <row r="12" ht="15.75">
      <c r="A12" s="10" t="s">
        <v>82</v>
      </c>
    </row>
    <row r="13" spans="1:3" ht="15.75">
      <c r="A13" s="10" t="s">
        <v>83</v>
      </c>
      <c r="C13" s="10" t="s">
        <v>101</v>
      </c>
    </row>
    <row r="14" spans="1:3" ht="15.75">
      <c r="A14" s="10" t="s">
        <v>80</v>
      </c>
      <c r="C14" s="10" t="s">
        <v>102</v>
      </c>
    </row>
    <row r="15" spans="1:3" ht="15.75">
      <c r="A15" s="10" t="s">
        <v>84</v>
      </c>
      <c r="C15" s="10" t="s">
        <v>80</v>
      </c>
    </row>
    <row r="16" ht="15.75">
      <c r="A16" s="10" t="s">
        <v>85</v>
      </c>
    </row>
    <row r="17" ht="15.75">
      <c r="A17" s="10" t="s">
        <v>86</v>
      </c>
    </row>
    <row r="18" ht="15.75">
      <c r="A18" s="10" t="s">
        <v>96</v>
      </c>
    </row>
    <row r="19" ht="15.75">
      <c r="A19" s="10" t="s">
        <v>87</v>
      </c>
    </row>
    <row r="20" ht="15.75">
      <c r="A20" s="10" t="s">
        <v>87</v>
      </c>
    </row>
    <row r="22" spans="1:4" ht="15.75">
      <c r="A22" s="25" t="s">
        <v>88</v>
      </c>
      <c r="B22" s="26"/>
      <c r="C22" s="26"/>
      <c r="D22" s="26"/>
    </row>
    <row r="23" spans="1:4" ht="15.75">
      <c r="A23" s="16" t="s">
        <v>89</v>
      </c>
      <c r="B23" s="16"/>
      <c r="C23" s="19" t="s">
        <v>90</v>
      </c>
      <c r="D23" s="19" t="s">
        <v>91</v>
      </c>
    </row>
    <row r="24" spans="1:4" ht="15.75">
      <c r="A24" s="16" t="s">
        <v>92</v>
      </c>
      <c r="B24" s="16"/>
      <c r="C24" s="16">
        <f>ROUND(SUM(Összesítő!B2:B5),0)</f>
        <v>0</v>
      </c>
      <c r="D24" s="16">
        <f>ROUND(SUM(Összesítő!C2:C5),0)</f>
        <v>0</v>
      </c>
    </row>
    <row r="25" spans="1:4" ht="15.75">
      <c r="A25" s="10" t="s">
        <v>93</v>
      </c>
      <c r="C25" s="27">
        <f>ROUND(C24+D24,0)</f>
        <v>0</v>
      </c>
      <c r="D25" s="27"/>
    </row>
    <row r="26" spans="1:4" s="22" customFormat="1" ht="15.75">
      <c r="A26" s="22" t="s">
        <v>103</v>
      </c>
      <c r="B26" s="31">
        <v>0.1</v>
      </c>
      <c r="C26" s="32">
        <f>C25*0.1</f>
        <v>0</v>
      </c>
      <c r="D26" s="32"/>
    </row>
    <row r="27" spans="1:4" s="22" customFormat="1" ht="15.75">
      <c r="A27" s="22" t="s">
        <v>104</v>
      </c>
      <c r="C27" s="32">
        <f>C26+C25</f>
        <v>0</v>
      </c>
      <c r="D27" s="32"/>
    </row>
    <row r="28" spans="1:4" ht="15.75">
      <c r="A28" s="16" t="s">
        <v>105</v>
      </c>
      <c r="B28" s="17">
        <v>0.27</v>
      </c>
      <c r="C28" s="28">
        <f>C27*0.27</f>
        <v>0</v>
      </c>
      <c r="D28" s="28"/>
    </row>
    <row r="29" spans="1:4" ht="15.75">
      <c r="A29" s="16" t="s">
        <v>94</v>
      </c>
      <c r="B29" s="16"/>
      <c r="C29" s="29">
        <f>C28+C27</f>
        <v>0</v>
      </c>
      <c r="D29" s="29"/>
    </row>
    <row r="30" spans="1:4" s="15" customFormat="1" ht="15.75">
      <c r="A30" s="20"/>
      <c r="B30" s="20"/>
      <c r="C30" s="21"/>
      <c r="D30" s="21"/>
    </row>
    <row r="31" spans="1:4" s="15" customFormat="1" ht="15.75">
      <c r="A31" s="20"/>
      <c r="B31" s="20"/>
      <c r="C31" s="21"/>
      <c r="D31" s="21"/>
    </row>
    <row r="35" spans="2:3" ht="15.75">
      <c r="B35" s="27" t="s">
        <v>95</v>
      </c>
      <c r="C35" s="27"/>
    </row>
    <row r="37" ht="15.75">
      <c r="A37" s="18"/>
    </row>
    <row r="38" ht="15.75">
      <c r="A38" s="18"/>
    </row>
    <row r="39" ht="15.75">
      <c r="A39" s="18"/>
    </row>
  </sheetData>
  <sheetProtection/>
  <mergeCells count="14">
    <mergeCell ref="A1:D1"/>
    <mergeCell ref="A2:D2"/>
    <mergeCell ref="A3:D3"/>
    <mergeCell ref="A4:D4"/>
    <mergeCell ref="A5:D5"/>
    <mergeCell ref="A6:D6"/>
    <mergeCell ref="A7:D7"/>
    <mergeCell ref="A22:D22"/>
    <mergeCell ref="C25:D25"/>
    <mergeCell ref="C28:D28"/>
    <mergeCell ref="C29:D29"/>
    <mergeCell ref="B35:C35"/>
    <mergeCell ref="C26:D26"/>
    <mergeCell ref="C27:D27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22</v>
      </c>
      <c r="B2" s="11">
        <f>'Vakolás és rabicolás'!H6</f>
        <v>0</v>
      </c>
      <c r="C2" s="11">
        <f>'Vakolás és rabicolás'!I6</f>
        <v>0</v>
      </c>
    </row>
    <row r="3" spans="1:3" ht="31.5">
      <c r="A3" s="11" t="s">
        <v>30</v>
      </c>
      <c r="B3" s="11">
        <f>'Hideg- és melegburkolatok készí'!H6</f>
        <v>0</v>
      </c>
      <c r="C3" s="11">
        <f>'Hideg- és melegburkolatok készí'!I6</f>
        <v>0</v>
      </c>
    </row>
    <row r="4" spans="1:3" ht="15.75">
      <c r="A4" s="11" t="s">
        <v>59</v>
      </c>
      <c r="B4" s="11">
        <f>Felületképzés!H16</f>
        <v>0</v>
      </c>
      <c r="C4" s="11">
        <f>Felületképzés!I16</f>
        <v>0</v>
      </c>
    </row>
    <row r="5" spans="1:3" ht="31.5">
      <c r="A5" s="11" t="s">
        <v>77</v>
      </c>
      <c r="B5" s="11">
        <f>'Épületgépészeti szerelvények és'!H10</f>
        <v>0</v>
      </c>
      <c r="C5" s="11">
        <f>'Épületgépészeti szerelvények és'!I10</f>
        <v>0</v>
      </c>
    </row>
    <row r="6" spans="1:3" s="12" customFormat="1" ht="15.75">
      <c r="A6" s="12" t="s">
        <v>78</v>
      </c>
      <c r="B6" s="12">
        <f>ROUND(SUM(B2:B5),0)</f>
        <v>0</v>
      </c>
      <c r="C6" s="12">
        <f>ROUND(SUM(C2:C5),0)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view="pageBreakPreview" zoomScaleSheetLayoutView="100" zoomScalePageLayoutView="0" workbookViewId="0" topLeftCell="A1">
      <selection activeCell="D6" sqref="D6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9" customHeight="1">
      <c r="A2" s="7">
        <v>1</v>
      </c>
      <c r="B2" s="1" t="s">
        <v>12</v>
      </c>
      <c r="C2" s="1" t="s">
        <v>14</v>
      </c>
      <c r="D2" s="5">
        <v>256</v>
      </c>
      <c r="E2" s="1" t="s">
        <v>13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3" spans="1:9" ht="28.5" customHeight="1">
      <c r="A3" s="7">
        <v>2</v>
      </c>
      <c r="B3" s="1" t="s">
        <v>15</v>
      </c>
      <c r="C3" s="1" t="s">
        <v>16</v>
      </c>
      <c r="D3" s="5">
        <v>256</v>
      </c>
      <c r="E3" s="1" t="s">
        <v>13</v>
      </c>
      <c r="F3" s="5">
        <v>0</v>
      </c>
      <c r="G3" s="5">
        <v>0</v>
      </c>
      <c r="H3" s="5">
        <f>ROUND(D3*F3,0)</f>
        <v>0</v>
      </c>
      <c r="I3" s="5">
        <f>ROUND(D3*G3,0)</f>
        <v>0</v>
      </c>
    </row>
    <row r="4" spans="1:9" ht="41.25" customHeight="1">
      <c r="A4" s="7">
        <v>3</v>
      </c>
      <c r="B4" s="1" t="s">
        <v>17</v>
      </c>
      <c r="C4" s="1" t="s">
        <v>18</v>
      </c>
      <c r="D4" s="5">
        <v>263</v>
      </c>
      <c r="E4" s="1" t="s">
        <v>13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5" spans="1:9" ht="76.5">
      <c r="A5" s="7">
        <v>4</v>
      </c>
      <c r="B5" s="1" t="s">
        <v>19</v>
      </c>
      <c r="C5" s="1" t="s">
        <v>20</v>
      </c>
      <c r="D5" s="5">
        <v>263</v>
      </c>
      <c r="E5" s="1" t="s">
        <v>13</v>
      </c>
      <c r="F5" s="5">
        <v>0</v>
      </c>
      <c r="G5" s="5">
        <v>0</v>
      </c>
      <c r="H5" s="5">
        <f>ROUND(D5*F5,0)</f>
        <v>0</v>
      </c>
      <c r="I5" s="5">
        <f>ROUND(D5*G5,0)</f>
        <v>0</v>
      </c>
    </row>
    <row r="6" spans="1:9" s="8" customFormat="1" ht="12.75">
      <c r="A6" s="6"/>
      <c r="B6" s="2"/>
      <c r="C6" s="2" t="s">
        <v>21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Vakolás és rabicolás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view="pageBreakPreview" zoomScale="130" zoomScaleSheetLayoutView="130" zoomScalePageLayoutView="0" workbookViewId="0" topLeftCell="A1">
      <selection activeCell="H6" sqref="H6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>
      <c r="A2" s="7">
        <v>1</v>
      </c>
      <c r="B2" s="1" t="s">
        <v>23</v>
      </c>
      <c r="C2" s="1" t="s">
        <v>24</v>
      </c>
      <c r="D2" s="5">
        <v>3.64</v>
      </c>
      <c r="E2" s="1" t="s">
        <v>13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3" spans="1:9" ht="76.5">
      <c r="A3" s="7">
        <v>2</v>
      </c>
      <c r="B3" s="1" t="s">
        <v>25</v>
      </c>
      <c r="C3" s="1" t="s">
        <v>26</v>
      </c>
      <c r="D3" s="5">
        <v>3.64</v>
      </c>
      <c r="E3" s="1" t="s">
        <v>13</v>
      </c>
      <c r="F3" s="5">
        <v>0</v>
      </c>
      <c r="G3" s="5">
        <v>0</v>
      </c>
      <c r="H3" s="5">
        <f>ROUND(D3*F3,0)</f>
        <v>0</v>
      </c>
      <c r="I3" s="5">
        <f>ROUND(D3*G3,0)</f>
        <v>0</v>
      </c>
    </row>
    <row r="4" spans="1:9" ht="102">
      <c r="A4" s="7">
        <v>3</v>
      </c>
      <c r="B4" s="1" t="s">
        <v>27</v>
      </c>
      <c r="C4" s="9" t="s">
        <v>28</v>
      </c>
      <c r="D4" s="5">
        <v>3.64</v>
      </c>
      <c r="E4" s="1" t="s">
        <v>13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5" spans="3:9" ht="51">
      <c r="C5" s="9" t="s">
        <v>29</v>
      </c>
      <c r="F5" s="5">
        <v>0</v>
      </c>
      <c r="G5" s="5">
        <v>0</v>
      </c>
      <c r="H5" s="5">
        <f>ROUND(D5*F5,0)</f>
        <v>0</v>
      </c>
      <c r="I5" s="5">
        <f>ROUND(D5*G5,0)</f>
        <v>0</v>
      </c>
    </row>
    <row r="6" spans="1:9" s="8" customFormat="1" ht="12.75">
      <c r="A6" s="6"/>
      <c r="B6" s="2"/>
      <c r="C6" s="2" t="s">
        <v>21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Hideg- és melegburkolatok készítése, aljzat előkészítés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115" zoomScaleSheetLayoutView="115" zoomScalePageLayoutView="0" workbookViewId="0" topLeftCell="A4">
      <selection activeCell="D7" sqref="D7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76.5">
      <c r="A2" s="7">
        <v>1</v>
      </c>
      <c r="B2" s="1" t="s">
        <v>31</v>
      </c>
      <c r="C2" s="1" t="s">
        <v>32</v>
      </c>
      <c r="D2" s="5">
        <v>598</v>
      </c>
      <c r="E2" s="1" t="s">
        <v>13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3" spans="1:9" ht="76.5">
      <c r="A3" s="7">
        <v>2</v>
      </c>
      <c r="B3" s="1" t="s">
        <v>33</v>
      </c>
      <c r="C3" s="1" t="s">
        <v>34</v>
      </c>
      <c r="D3" s="5">
        <v>925</v>
      </c>
      <c r="E3" s="1" t="s">
        <v>13</v>
      </c>
      <c r="F3" s="5">
        <v>0</v>
      </c>
      <c r="G3" s="5">
        <v>0</v>
      </c>
      <c r="H3" s="5">
        <f aca="true" t="shared" si="0" ref="H3:H15">ROUND(D3*F3,0)</f>
        <v>0</v>
      </c>
      <c r="I3" s="5">
        <f aca="true" t="shared" si="1" ref="I3:I15">ROUND(D3*G3,0)</f>
        <v>0</v>
      </c>
    </row>
    <row r="4" spans="1:9" ht="63.75">
      <c r="A4" s="7">
        <v>3</v>
      </c>
      <c r="B4" s="1" t="s">
        <v>35</v>
      </c>
      <c r="C4" s="1" t="s">
        <v>36</v>
      </c>
      <c r="D4" s="5">
        <v>597</v>
      </c>
      <c r="E4" s="1" t="s">
        <v>13</v>
      </c>
      <c r="F4" s="5">
        <v>0</v>
      </c>
      <c r="G4" s="5">
        <v>0</v>
      </c>
      <c r="H4" s="5">
        <f t="shared" si="0"/>
        <v>0</v>
      </c>
      <c r="I4" s="5">
        <f t="shared" si="1"/>
        <v>0</v>
      </c>
    </row>
    <row r="5" spans="1:9" ht="51">
      <c r="A5" s="7">
        <v>4</v>
      </c>
      <c r="B5" s="1" t="s">
        <v>37</v>
      </c>
      <c r="C5" s="1" t="s">
        <v>38</v>
      </c>
      <c r="D5" s="5">
        <v>10</v>
      </c>
      <c r="E5" s="1" t="s">
        <v>13</v>
      </c>
      <c r="F5" s="5">
        <v>0</v>
      </c>
      <c r="G5" s="5">
        <v>0</v>
      </c>
      <c r="H5" s="5">
        <f t="shared" si="0"/>
        <v>0</v>
      </c>
      <c r="I5" s="5">
        <f t="shared" si="1"/>
        <v>0</v>
      </c>
    </row>
    <row r="6" spans="1:9" ht="89.25">
      <c r="A6" s="7">
        <v>5</v>
      </c>
      <c r="B6" s="1" t="s">
        <v>39</v>
      </c>
      <c r="C6" s="1" t="s">
        <v>40</v>
      </c>
      <c r="D6" s="5">
        <v>597</v>
      </c>
      <c r="E6" s="1" t="s">
        <v>13</v>
      </c>
      <c r="F6" s="5">
        <v>0</v>
      </c>
      <c r="G6" s="5">
        <v>0</v>
      </c>
      <c r="H6" s="5">
        <f t="shared" si="0"/>
        <v>0</v>
      </c>
      <c r="I6" s="5">
        <f t="shared" si="1"/>
        <v>0</v>
      </c>
    </row>
    <row r="7" spans="1:9" ht="89.25">
      <c r="A7" s="7">
        <v>6</v>
      </c>
      <c r="B7" s="1" t="s">
        <v>41</v>
      </c>
      <c r="C7" s="1" t="s">
        <v>42</v>
      </c>
      <c r="D7" s="5">
        <v>2565</v>
      </c>
      <c r="E7" s="1" t="s">
        <v>13</v>
      </c>
      <c r="F7" s="5">
        <v>0</v>
      </c>
      <c r="G7" s="5">
        <v>0</v>
      </c>
      <c r="H7" s="5">
        <f t="shared" si="0"/>
        <v>0</v>
      </c>
      <c r="I7" s="5">
        <f t="shared" si="1"/>
        <v>0</v>
      </c>
    </row>
    <row r="8" spans="1:9" ht="51">
      <c r="A8" s="7">
        <v>7</v>
      </c>
      <c r="B8" s="1" t="s">
        <v>43</v>
      </c>
      <c r="C8" s="1" t="s">
        <v>44</v>
      </c>
      <c r="D8" s="5">
        <v>165</v>
      </c>
      <c r="E8" s="1" t="s">
        <v>13</v>
      </c>
      <c r="F8" s="5">
        <v>0</v>
      </c>
      <c r="G8" s="5">
        <v>0</v>
      </c>
      <c r="H8" s="5">
        <f t="shared" si="0"/>
        <v>0</v>
      </c>
      <c r="I8" s="5">
        <f t="shared" si="1"/>
        <v>0</v>
      </c>
    </row>
    <row r="9" spans="1:9" ht="89.25">
      <c r="A9" s="7">
        <v>8</v>
      </c>
      <c r="B9" s="1" t="s">
        <v>45</v>
      </c>
      <c r="C9" s="1" t="s">
        <v>46</v>
      </c>
      <c r="D9" s="5">
        <v>2565</v>
      </c>
      <c r="E9" s="1" t="s">
        <v>13</v>
      </c>
      <c r="F9" s="5">
        <v>0</v>
      </c>
      <c r="G9" s="5">
        <v>0</v>
      </c>
      <c r="H9" s="5">
        <f t="shared" si="0"/>
        <v>0</v>
      </c>
      <c r="I9" s="5">
        <f t="shared" si="1"/>
        <v>0</v>
      </c>
    </row>
    <row r="10" spans="1:9" ht="89.25">
      <c r="A10" s="7">
        <v>9</v>
      </c>
      <c r="B10" s="1" t="s">
        <v>47</v>
      </c>
      <c r="C10" s="1" t="s">
        <v>49</v>
      </c>
      <c r="D10" s="5">
        <v>921</v>
      </c>
      <c r="E10" s="1" t="s">
        <v>48</v>
      </c>
      <c r="F10" s="5">
        <v>0</v>
      </c>
      <c r="G10" s="5">
        <v>0</v>
      </c>
      <c r="H10" s="5">
        <f t="shared" si="0"/>
        <v>0</v>
      </c>
      <c r="I10" s="5">
        <f t="shared" si="1"/>
        <v>0</v>
      </c>
    </row>
    <row r="11" spans="1:9" ht="89.25">
      <c r="A11" s="7">
        <v>10</v>
      </c>
      <c r="B11" s="1" t="s">
        <v>50</v>
      </c>
      <c r="C11" s="1" t="s">
        <v>51</v>
      </c>
      <c r="D11" s="5">
        <v>921</v>
      </c>
      <c r="E11" s="1" t="s">
        <v>48</v>
      </c>
      <c r="F11" s="5">
        <v>0</v>
      </c>
      <c r="G11" s="5">
        <v>0</v>
      </c>
      <c r="H11" s="5">
        <f t="shared" si="0"/>
        <v>0</v>
      </c>
      <c r="I11" s="5">
        <f t="shared" si="1"/>
        <v>0</v>
      </c>
    </row>
    <row r="12" spans="1:9" ht="63.75">
      <c r="A12" s="7">
        <v>11</v>
      </c>
      <c r="B12" s="1" t="s">
        <v>52</v>
      </c>
      <c r="C12" s="1" t="s">
        <v>53</v>
      </c>
      <c r="D12" s="5">
        <v>15</v>
      </c>
      <c r="E12" s="1" t="s">
        <v>13</v>
      </c>
      <c r="F12" s="5">
        <v>0</v>
      </c>
      <c r="G12" s="5">
        <v>0</v>
      </c>
      <c r="H12" s="5">
        <f t="shared" si="0"/>
        <v>0</v>
      </c>
      <c r="I12" s="5">
        <f t="shared" si="1"/>
        <v>0</v>
      </c>
    </row>
    <row r="13" spans="1:9" ht="63.75">
      <c r="A13" s="7">
        <v>12</v>
      </c>
      <c r="B13" s="1" t="s">
        <v>54</v>
      </c>
      <c r="C13" s="1" t="s">
        <v>55</v>
      </c>
      <c r="D13" s="5">
        <v>10</v>
      </c>
      <c r="E13" s="1" t="s">
        <v>13</v>
      </c>
      <c r="F13" s="5">
        <v>0</v>
      </c>
      <c r="G13" s="5">
        <v>0</v>
      </c>
      <c r="H13" s="5">
        <f t="shared" si="0"/>
        <v>0</v>
      </c>
      <c r="I13" s="5">
        <f t="shared" si="1"/>
        <v>0</v>
      </c>
    </row>
    <row r="14" spans="1:9" ht="51">
      <c r="A14" s="7">
        <v>13</v>
      </c>
      <c r="B14" s="1" t="s">
        <v>56</v>
      </c>
      <c r="C14" s="1" t="s">
        <v>97</v>
      </c>
      <c r="D14" s="5">
        <v>165</v>
      </c>
      <c r="E14" s="1" t="s">
        <v>13</v>
      </c>
      <c r="F14" s="5">
        <v>0</v>
      </c>
      <c r="G14" s="5">
        <v>0</v>
      </c>
      <c r="H14" s="5">
        <f t="shared" si="0"/>
        <v>0</v>
      </c>
      <c r="I14" s="5">
        <f t="shared" si="1"/>
        <v>0</v>
      </c>
    </row>
    <row r="15" spans="1:9" ht="63.75">
      <c r="A15" s="7">
        <v>14</v>
      </c>
      <c r="B15" s="1" t="s">
        <v>57</v>
      </c>
      <c r="C15" s="1" t="s">
        <v>58</v>
      </c>
      <c r="D15" s="5">
        <v>25</v>
      </c>
      <c r="E15" s="1" t="s">
        <v>13</v>
      </c>
      <c r="F15" s="5">
        <v>0</v>
      </c>
      <c r="G15" s="5">
        <v>0</v>
      </c>
      <c r="H15" s="5">
        <f t="shared" si="0"/>
        <v>0</v>
      </c>
      <c r="I15" s="5">
        <f t="shared" si="1"/>
        <v>0</v>
      </c>
    </row>
    <row r="16" spans="1:9" s="8" customFormat="1" ht="12.75">
      <c r="A16" s="6"/>
      <c r="B16" s="2"/>
      <c r="C16" s="2" t="s">
        <v>21</v>
      </c>
      <c r="D16" s="4"/>
      <c r="E16" s="2"/>
      <c r="F16" s="4"/>
      <c r="G16" s="4"/>
      <c r="H16" s="4">
        <f>ROUND(SUM(H2:H15),0)</f>
        <v>0</v>
      </c>
      <c r="I16" s="4">
        <f>ROUND(SUM(I2:I15),0)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Felületképzés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="115" zoomScaleSheetLayoutView="115" zoomScalePageLayoutView="0" workbookViewId="0" topLeftCell="A1">
      <selection activeCell="C6" sqref="C6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>
      <c r="A2" s="7">
        <v>1</v>
      </c>
      <c r="B2" s="1" t="s">
        <v>60</v>
      </c>
      <c r="C2" s="1" t="s">
        <v>62</v>
      </c>
      <c r="D2" s="5">
        <v>2</v>
      </c>
      <c r="E2" s="1" t="s">
        <v>61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3" spans="1:9" ht="25.5">
      <c r="A3" s="7">
        <v>2</v>
      </c>
      <c r="B3" s="1" t="s">
        <v>63</v>
      </c>
      <c r="C3" s="1" t="s">
        <v>64</v>
      </c>
      <c r="D3" s="5">
        <v>1</v>
      </c>
      <c r="E3" s="1" t="s">
        <v>61</v>
      </c>
      <c r="F3" s="5">
        <v>0</v>
      </c>
      <c r="G3" s="5">
        <v>0</v>
      </c>
      <c r="H3" s="5">
        <f aca="true" t="shared" si="0" ref="H3:H9">ROUND(D3*F3,0)</f>
        <v>0</v>
      </c>
      <c r="I3" s="5">
        <f aca="true" t="shared" si="1" ref="I3:I9">ROUND(D3*G3,0)</f>
        <v>0</v>
      </c>
    </row>
    <row r="4" spans="1:9" ht="63.75">
      <c r="A4" s="7">
        <v>3</v>
      </c>
      <c r="B4" s="1" t="s">
        <v>65</v>
      </c>
      <c r="C4" s="1" t="s">
        <v>66</v>
      </c>
      <c r="D4" s="5">
        <v>1</v>
      </c>
      <c r="E4" s="1" t="s">
        <v>61</v>
      </c>
      <c r="F4" s="5">
        <v>0</v>
      </c>
      <c r="G4" s="5">
        <v>0</v>
      </c>
      <c r="H4" s="5">
        <f t="shared" si="0"/>
        <v>0</v>
      </c>
      <c r="I4" s="5">
        <f t="shared" si="1"/>
        <v>0</v>
      </c>
    </row>
    <row r="5" spans="1:9" ht="63.75">
      <c r="A5" s="7">
        <v>4</v>
      </c>
      <c r="B5" s="1" t="s">
        <v>67</v>
      </c>
      <c r="C5" s="1" t="s">
        <v>68</v>
      </c>
      <c r="D5" s="5">
        <v>1</v>
      </c>
      <c r="E5" s="1" t="s">
        <v>61</v>
      </c>
      <c r="F5" s="5">
        <v>0</v>
      </c>
      <c r="G5" s="5">
        <v>0</v>
      </c>
      <c r="H5" s="5">
        <f t="shared" si="0"/>
        <v>0</v>
      </c>
      <c r="I5" s="5">
        <f t="shared" si="1"/>
        <v>0</v>
      </c>
    </row>
    <row r="6" spans="1:9" ht="102">
      <c r="A6" s="7">
        <v>5</v>
      </c>
      <c r="B6" s="1" t="s">
        <v>69</v>
      </c>
      <c r="C6" s="1" t="s">
        <v>70</v>
      </c>
      <c r="D6" s="5">
        <v>1</v>
      </c>
      <c r="E6" s="1" t="s">
        <v>61</v>
      </c>
      <c r="F6" s="5">
        <v>0</v>
      </c>
      <c r="G6" s="5">
        <v>0</v>
      </c>
      <c r="H6" s="5">
        <f t="shared" si="0"/>
        <v>0</v>
      </c>
      <c r="I6" s="5">
        <f t="shared" si="1"/>
        <v>0</v>
      </c>
    </row>
    <row r="7" spans="1:9" ht="51">
      <c r="A7" s="7">
        <v>6</v>
      </c>
      <c r="B7" s="1" t="s">
        <v>71</v>
      </c>
      <c r="C7" s="1" t="s">
        <v>72</v>
      </c>
      <c r="D7" s="5">
        <v>1</v>
      </c>
      <c r="E7" s="1" t="s">
        <v>61</v>
      </c>
      <c r="F7" s="5">
        <v>0</v>
      </c>
      <c r="G7" s="5">
        <v>0</v>
      </c>
      <c r="H7" s="5">
        <f t="shared" si="0"/>
        <v>0</v>
      </c>
      <c r="I7" s="5">
        <f t="shared" si="1"/>
        <v>0</v>
      </c>
    </row>
    <row r="8" spans="1:9" ht="89.25">
      <c r="A8" s="7">
        <v>7</v>
      </c>
      <c r="B8" s="1" t="s">
        <v>73</v>
      </c>
      <c r="C8" s="1" t="s">
        <v>74</v>
      </c>
      <c r="D8" s="5">
        <v>1</v>
      </c>
      <c r="E8" s="1" t="s">
        <v>48</v>
      </c>
      <c r="F8" s="5">
        <v>0</v>
      </c>
      <c r="G8" s="5">
        <v>0</v>
      </c>
      <c r="H8" s="5">
        <f t="shared" si="0"/>
        <v>0</v>
      </c>
      <c r="I8" s="5">
        <f t="shared" si="1"/>
        <v>0</v>
      </c>
    </row>
    <row r="9" spans="1:9" ht="76.5">
      <c r="A9" s="7">
        <v>8</v>
      </c>
      <c r="B9" s="1" t="s">
        <v>75</v>
      </c>
      <c r="C9" s="1" t="s">
        <v>76</v>
      </c>
      <c r="D9" s="5">
        <v>2</v>
      </c>
      <c r="E9" s="1" t="s">
        <v>61</v>
      </c>
      <c r="F9" s="5">
        <v>0</v>
      </c>
      <c r="G9" s="5">
        <v>0</v>
      </c>
      <c r="H9" s="5">
        <f t="shared" si="0"/>
        <v>0</v>
      </c>
      <c r="I9" s="5">
        <f t="shared" si="1"/>
        <v>0</v>
      </c>
    </row>
    <row r="10" spans="1:9" s="8" customFormat="1" ht="12.75">
      <c r="A10" s="6"/>
      <c r="B10" s="2"/>
      <c r="C10" s="2" t="s">
        <v>21</v>
      </c>
      <c r="D10" s="4"/>
      <c r="E10" s="2"/>
      <c r="F10" s="4"/>
      <c r="G10" s="4"/>
      <c r="H10" s="4">
        <f>ROUND(SUM(H2:H9),0)</f>
        <v>0</v>
      </c>
      <c r="I10" s="4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Épületgépészeti szerelvények és berendezések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Csatári János</cp:lastModifiedBy>
  <cp:lastPrinted>2018-11-20T13:56:56Z</cp:lastPrinted>
  <dcterms:created xsi:type="dcterms:W3CDTF">2018-09-17T10:54:17Z</dcterms:created>
  <dcterms:modified xsi:type="dcterms:W3CDTF">2018-11-20T13:57:18Z</dcterms:modified>
  <cp:category/>
  <cp:version/>
  <cp:contentType/>
  <cp:contentStatus/>
</cp:coreProperties>
</file>